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645" tabRatio="994" activeTab="0"/>
  </bookViews>
  <sheets>
    <sheet name=" 2019" sheetId="1" r:id="rId1"/>
  </sheets>
  <definedNames/>
  <calcPr fullCalcOnLoad="1"/>
</workbook>
</file>

<file path=xl/sharedStrings.xml><?xml version="1.0" encoding="utf-8"?>
<sst xmlns="http://schemas.openxmlformats.org/spreadsheetml/2006/main" count="108" uniqueCount="106">
  <si>
    <t>НАЛОГОВЫЕ  И  НЕНАЛОГОВЫЕ  ДОХОДЫ</t>
  </si>
  <si>
    <t>НАЛОГОВЫЕ   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</si>
  <si>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</si>
  <si>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</si>
  <si>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</si>
  <si>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</si>
  <si>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</si>
  <si>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 в границах городских округов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</si>
  <si>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</si>
  <si>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</si>
  <si>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</si>
  <si>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</si>
  <si>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Платежи от государственных  и муниципальных унитарных предприятий</t>
  </si>
  <si>
    <t>Доходы от  перечисления  части  прибыли, остающейся после уплаты налогов и  иных обязательных платежей  муниципальных унитарных      предприятий,    созданных городскими округами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</si>
  <si>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</si>
  <si>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</si>
  <si>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</si>
  <si>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</si>
  <si>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</si>
  <si>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БЕЗВОЗМЕЗДНЫЕ ПОСТУПЛЕНИЯ</t>
  </si>
  <si>
    <t>ВСЕГО ДОХОДОВ</t>
  </si>
  <si>
    <t>1 01 00000 00 0000 000</t>
  </si>
  <si>
    <t>1 01 02000 01 0000 110</t>
  </si>
  <si>
    <t>1 05 00000 00 0000 000</t>
  </si>
  <si>
    <t>1 06 00000 00 0000 000</t>
  </si>
  <si>
    <t>1 06 06000 00 0000 110</t>
  </si>
  <si>
    <t>1 08 00000 00 0000 000</t>
  </si>
  <si>
    <t>1 11 00000 00 0000 000</t>
  </si>
  <si>
    <t>1 11 01040 04 0000 120</t>
  </si>
  <si>
    <t>1 11 05000 00 0000 120</t>
  </si>
  <si>
    <t>1 11 07000 00 0000 120</t>
  </si>
  <si>
    <t>1 11 07014 04 0000 120</t>
  </si>
  <si>
    <t>1 12 00000 00 0000 000</t>
  </si>
  <si>
    <t>1 12 01000 01 0000 120</t>
  </si>
  <si>
    <t>1 14 00000 00 0000 000</t>
  </si>
  <si>
    <t>1 14 06012 04 0000 430</t>
  </si>
  <si>
    <t>2 00 00000 00 0000 000</t>
  </si>
  <si>
    <t xml:space="preserve"> бюджета муниципального образования город Набережные Челны</t>
  </si>
  <si>
    <t>НЕНАЛОГОВЫЕ    ДОХОДЫ</t>
  </si>
  <si>
    <t>1 06 01020 04 0000 110</t>
  </si>
  <si>
    <t>Наименование</t>
  </si>
  <si>
    <t>Код дохода</t>
  </si>
  <si>
    <t xml:space="preserve">Единый сельскохозяйственный налог 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</si>
  <si>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</si>
  <si>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</si>
  <si>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Государственная пошлина за выдачу разрешения на установку рекламной конструкции</t>
  </si>
  <si>
    <t>1 08 07150 01 0000 110</t>
  </si>
  <si>
    <t>Объем доходов</t>
  </si>
  <si>
    <r>
      <t>Земельный налог</t>
    </r>
    <r>
      <rPr>
        <sz val="11"/>
        <rFont val="Times New Roman"/>
        <family val="1"/>
      </rPr>
      <t xml:space="preserve"> </t>
    </r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</si>
  <si>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</si>
  <si>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 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</si>
  <si>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межбюджетные трансферты</t>
  </si>
  <si>
    <t>1 16 00000 00 0000 000</t>
  </si>
  <si>
    <t>1 05 01000 00 0000 110</t>
  </si>
  <si>
    <t>Налог, взимаемый в связи с применением упрощенной системы налогообложения</t>
  </si>
  <si>
    <t>1 14 02043 04 0000 410</t>
  </si>
  <si>
    <t>1 11 05012 04 0000 120</t>
  </si>
  <si>
    <t>Налог на игорный бизнес</t>
  </si>
  <si>
    <t>1 06 05000 02 0000 110</t>
  </si>
  <si>
    <t>1 13 00000 00 0000 000</t>
  </si>
  <si>
    <t xml:space="preserve">Прочие доходы от компенсации затрат  бюджетов городских округов </t>
  </si>
  <si>
    <t>1 13 02994 04 0000 130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</si>
  <si>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</si>
  <si>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 1 05 04010 02 0000 110  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</si>
  <si>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</si>
  <si>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</si>
  <si>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</si>
  <si>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</si>
  <si>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</si>
  <si>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1 13 01994 04 0000 130</t>
  </si>
  <si>
    <t>1 07 01020 01 0000 110</t>
  </si>
  <si>
    <t>Налог на добычу общераспространенных полезных ископаемых</t>
  </si>
  <si>
    <t>1 07 00000 00 0000 000</t>
  </si>
  <si>
    <t>НАЛОГИ, СБОРЫ И РЕГУЛЯРНЫЕ ПЛАТЕЖИ ЗА ПОЛЬЗОВАНИЕ ПРИРОДНЫМИ РЕСУРСАМИ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</si>
  <si>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</si>
  <si>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111 09000 00 0000 120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</si>
  <si>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</si>
  <si>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111 09044 04 0000 120</t>
  </si>
  <si>
    <t>1 03 02000 01 0000 110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</si>
  <si>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</si>
  <si>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1 11 05024 04 0000 120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</si>
  <si>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</si>
  <si>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</t>
  </si>
  <si>
    <t>Субсидии бюджетам бюджетной системы Российской Федерации (межбюджетные субсидии)</t>
  </si>
  <si>
    <t>Сумма,                               тыс. рублей</t>
  </si>
  <si>
    <t>Таблица №1</t>
  </si>
  <si>
    <t>Доходы, поступающие в порядке возмещения расходов, понесенных в связи с эксплуатацией имущества городских округов</t>
  </si>
  <si>
    <t>113 02064 04 0000 130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</si>
  <si>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</si>
  <si>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</si>
  <si>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</si>
  <si>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к Решению Городского Совета</t>
  </si>
  <si>
    <t xml:space="preserve">Приложение № 2 </t>
  </si>
  <si>
    <t>от                               г.  №</t>
  </si>
  <si>
    <t>на 2019 год</t>
  </si>
  <si>
    <t>Государственная  пошлина   за   выдачу  органом местного самоуправления городского округа специального   разрешения   на    движение    по автомобильным  дорогам   транспортных   средств, осуществляющих перевозки опасных, тяжеловесных  и (или)  крупногабаритных  грузов,  зачисляемая  в бюджеты городских округов</t>
  </si>
  <si>
    <t>1 08 07173 01 0000 110</t>
  </si>
  <si>
    <t>1 11 05034 04 0000 120</t>
  </si>
  <si>
    <t>1 05 02000 02 0000 110</t>
  </si>
  <si>
    <t>1 05 03000 01 0000 110</t>
  </si>
  <si>
    <t>2 02 20000 00 0000 150</t>
  </si>
  <si>
    <t xml:space="preserve"> 2 02 30000 00 0000 150</t>
  </si>
  <si>
    <t xml:space="preserve"> 2 02 40000 00 0000 150</t>
  </si>
  <si>
    <t xml:space="preserve"> 2 02 10000 00 0000 150</t>
  </si>
  <si>
    <t>от 11 декабря 2018 г. № 28/5</t>
  </si>
  <si>
    <t>Номер строки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</si>
</sst>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"/>
    <numFmt numFmtId="187" formatCode="#,##0.0000"/>
    <numFmt numFmtId="188" formatCode="#,##0.00000"/>
    <numFmt numFmtId="189" formatCode="#,##0;[Red]#,##0"/>
    <numFmt numFmtId="190" formatCode="0.00000"/>
    <numFmt numFmtId="191" formatCode="0.0000"/>
    <numFmt numFmtId="192" formatCode="0.000"/>
    <numFmt numFmtId="193" formatCode="0.00000000"/>
    <numFmt numFmtId="194" formatCode="0.0000000"/>
    <numFmt numFmtId="195" formatCode="0.000000"/>
    <numFmt numFmtId="196" formatCode="#,##0.000000"/>
    <numFmt numFmtId="197" formatCode="#,##0.0000000"/>
    <numFmt numFmtId="198" formatCode="[$-FC19]d\ mmmm\ yyyy\ &quot;г.&quot;"/>
  </numFmts>
  <fonts count="59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3"/>
      <name val="Times New Roman CYR"/>
      <family val="0"/>
    </font>
    <font>
      <sz val="14"/>
      <name val="Times New Roman"/>
      <family val="1"/>
    </font>
    <font>
      <sz val="12"/>
      <name val="Times New Roman CYR"/>
      <family val="0"/>
    </font>
    <font>
      <sz val="12"/>
      <name val="Arial Cyr"/>
      <family val="0"/>
    </font>
    <font>
      <sz val="12"/>
      <name val="Times New Roman Cyr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14"/>
      <name val="Times New Roman Cyr"/>
      <family val="1"/>
    </font>
    <font>
      <sz val="13"/>
      <name val="Times New Roman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 CYR"/>
      <family val="0"/>
    </font>
    <font>
      <sz val="14"/>
      <color indexed="8"/>
      <name val="Times New Roman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 CYR"/>
      <family val="0"/>
    </font>
    <font>
      <sz val="14"/>
      <color theme="1"/>
      <name val="Times New Roman CYR"/>
      <family val="0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4" fontId="11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 horizontal="left"/>
    </xf>
    <xf numFmtId="4" fontId="55" fillId="0" borderId="0" xfId="0" applyNumberFormat="1" applyFont="1" applyAlignment="1">
      <alignment horizontal="left"/>
    </xf>
    <xf numFmtId="4" fontId="55" fillId="0" borderId="0" xfId="0" applyNumberFormat="1" applyFont="1" applyAlignment="1">
      <alignment horizontal="right"/>
    </xf>
    <xf numFmtId="4" fontId="57" fillId="0" borderId="0" xfId="0" applyNumberFormat="1" applyFont="1" applyBorder="1" applyAlignment="1">
      <alignment horizontal="center" vertical="center" wrapText="1"/>
    </xf>
    <xf numFmtId="4" fontId="58" fillId="0" borderId="0" xfId="0" applyNumberFormat="1" applyFont="1" applyAlignment="1">
      <alignment/>
    </xf>
    <xf numFmtId="9" fontId="1" fillId="0" borderId="10" xfId="58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="90" zoomScaleNormal="90" zoomScalePageLayoutView="0" workbookViewId="0" topLeftCell="A49">
      <selection activeCell="D53" sqref="D53"/>
    </sheetView>
  </sheetViews>
  <sheetFormatPr defaultColWidth="9.00390625" defaultRowHeight="12.75"/>
  <cols>
    <col min="1" max="1" width="7.125" style="36" customWidth="1"/>
    <col min="2" max="2" width="66.875" style="4" customWidth="1"/>
    <col min="3" max="3" width="25.875" style="6" customWidth="1"/>
    <col min="4" max="4" width="25.25390625" style="33" customWidth="1"/>
    <col min="5" max="5" width="29.625" style="4" customWidth="1"/>
    <col min="6" max="6" width="20.00390625" style="4" customWidth="1"/>
    <col min="7" max="16384" width="9.125" style="4" customWidth="1"/>
  </cols>
  <sheetData>
    <row r="1" spans="1:4" ht="18.75">
      <c r="A1" s="35"/>
      <c r="C1" s="24" t="s">
        <v>92</v>
      </c>
      <c r="D1" s="28"/>
    </row>
    <row r="2" spans="1:4" ht="18.75">
      <c r="A2" s="35"/>
      <c r="C2" s="40" t="s">
        <v>91</v>
      </c>
      <c r="D2" s="40"/>
    </row>
    <row r="3" spans="1:4" ht="18.75">
      <c r="A3" s="35"/>
      <c r="C3" s="40" t="s">
        <v>93</v>
      </c>
      <c r="D3" s="40"/>
    </row>
    <row r="4" spans="1:4" ht="18.75">
      <c r="A4" s="35"/>
      <c r="C4" s="24"/>
      <c r="D4" s="29"/>
    </row>
    <row r="5" spans="1:4" ht="18.75">
      <c r="A5" s="35"/>
      <c r="C5" s="24" t="s">
        <v>92</v>
      </c>
      <c r="D5" s="28"/>
    </row>
    <row r="6" spans="1:4" ht="18.75">
      <c r="A6" s="35"/>
      <c r="C6" s="40" t="s">
        <v>91</v>
      </c>
      <c r="D6" s="40"/>
    </row>
    <row r="7" spans="1:4" ht="18.75">
      <c r="A7" s="35"/>
      <c r="C7" s="24" t="s">
        <v>104</v>
      </c>
      <c r="D7" s="29"/>
    </row>
    <row r="8" spans="2:4" ht="15" customHeight="1">
      <c r="B8" s="16"/>
      <c r="C8" s="16"/>
      <c r="D8" s="30"/>
    </row>
    <row r="9" spans="2:4" ht="21" customHeight="1">
      <c r="B9" s="11"/>
      <c r="C9" s="3"/>
      <c r="D9" s="31" t="s">
        <v>85</v>
      </c>
    </row>
    <row r="10" spans="2:4" ht="20.25">
      <c r="B10" s="39" t="s">
        <v>47</v>
      </c>
      <c r="C10" s="39"/>
      <c r="D10" s="39"/>
    </row>
    <row r="11" spans="2:4" ht="20.25">
      <c r="B11" s="39" t="s">
        <v>37</v>
      </c>
      <c r="C11" s="39"/>
      <c r="D11" s="39"/>
    </row>
    <row r="12" spans="2:4" ht="20.25">
      <c r="B12" s="39" t="s">
        <v>94</v>
      </c>
      <c r="C12" s="39"/>
      <c r="D12" s="39"/>
    </row>
    <row r="13" spans="2:4" ht="15" customHeight="1">
      <c r="B13" s="12"/>
      <c r="C13" s="12"/>
      <c r="D13" s="31"/>
    </row>
    <row r="14" spans="1:4" ht="46.5" customHeight="1">
      <c r="A14" s="2" t="s">
        <v>105</v>
      </c>
      <c r="B14" s="1" t="s">
        <v>40</v>
      </c>
      <c r="C14" s="1" t="s">
        <v>41</v>
      </c>
      <c r="D14" s="21" t="s">
        <v>84</v>
      </c>
    </row>
    <row r="15" spans="1:4" ht="24.75" customHeight="1">
      <c r="A15" s="37">
        <v>1</v>
      </c>
      <c r="B15" s="7" t="s">
        <v>0</v>
      </c>
      <c r="C15" s="2"/>
      <c r="D15" s="20">
        <f>D16+D36</f>
        <v>4877537.419</v>
      </c>
    </row>
    <row r="16" spans="1:4" ht="22.5" customHeight="1">
      <c r="A16" s="37">
        <v>2</v>
      </c>
      <c r="B16" s="13" t="s">
        <v>1</v>
      </c>
      <c r="C16" s="2"/>
      <c r="D16" s="20">
        <f>D17+D19+D21+D26+D30+D32</f>
        <v>3981628.8000000003</v>
      </c>
    </row>
    <row r="17" spans="1:4" ht="24" customHeight="1">
      <c r="A17" s="38">
        <v>3</v>
      </c>
      <c r="B17" s="7" t="s">
        <v>2</v>
      </c>
      <c r="C17" s="2" t="s">
        <v>21</v>
      </c>
      <c r="D17" s="20">
        <f>D18</f>
        <v>2410351.7</v>
      </c>
    </row>
    <row r="18" spans="1:4" ht="27" customHeight="1">
      <c r="A18" s="38">
        <v>4</v>
      </c>
      <c r="B18" s="7" t="s">
        <v>3</v>
      </c>
      <c r="C18" s="2" t="s">
        <v>22</v>
      </c>
      <c r="D18" s="20">
        <f>1462500+3870.5+943981.2</f>
        <v>2410351.7</v>
      </c>
    </row>
    <row r="19" spans="1:4" ht="36" customHeight="1">
      <c r="A19" s="38">
        <v>5</v>
      </c>
      <c r="B19" s="7" t="s">
        <v>66</v>
      </c>
      <c r="C19" s="2" t="s">
        <v>67</v>
      </c>
      <c r="D19" s="10">
        <f>D20</f>
        <v>40700</v>
      </c>
    </row>
    <row r="20" spans="1:4" ht="34.5" customHeight="1">
      <c r="A20" s="38">
        <v>6</v>
      </c>
      <c r="B20" s="8" t="s">
        <v>68</v>
      </c>
      <c r="C20" s="2" t="s">
        <v>78</v>
      </c>
      <c r="D20" s="10">
        <v>40700</v>
      </c>
    </row>
    <row r="21" spans="1:4" ht="24" customHeight="1">
      <c r="A21" s="37">
        <v>7</v>
      </c>
      <c r="B21" s="7" t="s">
        <v>4</v>
      </c>
      <c r="C21" s="2" t="s">
        <v>23</v>
      </c>
      <c r="D21" s="10">
        <f>D22+D23+D24+D25</f>
        <v>668553.6</v>
      </c>
    </row>
    <row r="22" spans="1:4" ht="33.75" customHeight="1">
      <c r="A22" s="37">
        <v>8</v>
      </c>
      <c r="B22" s="7" t="s">
        <v>54</v>
      </c>
      <c r="C22" s="2" t="s">
        <v>53</v>
      </c>
      <c r="D22" s="25">
        <v>386905.3</v>
      </c>
    </row>
    <row r="23" spans="1:4" ht="31.5" customHeight="1">
      <c r="A23" s="38">
        <v>9</v>
      </c>
      <c r="B23" s="7" t="s">
        <v>5</v>
      </c>
      <c r="C23" s="2" t="s">
        <v>98</v>
      </c>
      <c r="D23" s="26">
        <v>270439.8</v>
      </c>
    </row>
    <row r="24" spans="1:4" ht="21" customHeight="1">
      <c r="A24" s="38">
        <v>10</v>
      </c>
      <c r="B24" s="7" t="s">
        <v>42</v>
      </c>
      <c r="C24" s="2" t="s">
        <v>99</v>
      </c>
      <c r="D24" s="10">
        <v>277</v>
      </c>
    </row>
    <row r="25" spans="1:4" ht="33.75" customHeight="1">
      <c r="A25" s="38">
        <v>11</v>
      </c>
      <c r="B25" s="7" t="s">
        <v>62</v>
      </c>
      <c r="C25" s="2" t="s">
        <v>63</v>
      </c>
      <c r="D25" s="10">
        <v>10931.5</v>
      </c>
    </row>
    <row r="26" spans="1:4" ht="24" customHeight="1">
      <c r="A26" s="38">
        <v>12</v>
      </c>
      <c r="B26" s="7" t="s">
        <v>6</v>
      </c>
      <c r="C26" s="2" t="s">
        <v>24</v>
      </c>
      <c r="D26" s="10">
        <f>SUM(D27:D29)</f>
        <v>774203.5</v>
      </c>
    </row>
    <row r="27" spans="1:4" ht="46.5" customHeight="1">
      <c r="A27" s="37">
        <v>13</v>
      </c>
      <c r="B27" s="7" t="s">
        <v>7</v>
      </c>
      <c r="C27" s="2" t="s">
        <v>39</v>
      </c>
      <c r="D27" s="10">
        <v>252150.3</v>
      </c>
    </row>
    <row r="28" spans="1:4" ht="20.25" customHeight="1">
      <c r="A28" s="37">
        <v>14</v>
      </c>
      <c r="B28" s="8" t="s">
        <v>57</v>
      </c>
      <c r="C28" s="2" t="s">
        <v>58</v>
      </c>
      <c r="D28" s="10">
        <v>2564</v>
      </c>
    </row>
    <row r="29" spans="1:4" ht="20.25" customHeight="1">
      <c r="A29" s="38">
        <v>15</v>
      </c>
      <c r="B29" s="8" t="s">
        <v>48</v>
      </c>
      <c r="C29" s="2" t="s">
        <v>25</v>
      </c>
      <c r="D29" s="10">
        <v>519489.2</v>
      </c>
    </row>
    <row r="30" spans="1:4" ht="33.75" customHeight="1">
      <c r="A30" s="38">
        <v>16</v>
      </c>
      <c r="B30" s="7" t="s">
        <v>73</v>
      </c>
      <c r="C30" s="2" t="s">
        <v>72</v>
      </c>
      <c r="D30" s="25">
        <f>D31</f>
        <v>10477</v>
      </c>
    </row>
    <row r="31" spans="1:4" ht="20.25" customHeight="1">
      <c r="A31" s="38">
        <v>17</v>
      </c>
      <c r="B31" s="8" t="s">
        <v>71</v>
      </c>
      <c r="C31" s="2" t="s">
        <v>70</v>
      </c>
      <c r="D31" s="10">
        <v>10477</v>
      </c>
    </row>
    <row r="32" spans="1:4" ht="24" customHeight="1">
      <c r="A32" s="38">
        <v>18</v>
      </c>
      <c r="B32" s="7" t="s">
        <v>8</v>
      </c>
      <c r="C32" s="2" t="s">
        <v>26</v>
      </c>
      <c r="D32" s="10">
        <f>SUM(D33:D35)</f>
        <v>77343</v>
      </c>
    </row>
    <row r="33" spans="1:6" ht="47.25" customHeight="1">
      <c r="A33" s="37">
        <v>19</v>
      </c>
      <c r="B33" s="7" t="s">
        <v>43</v>
      </c>
      <c r="C33" s="2" t="s">
        <v>44</v>
      </c>
      <c r="D33" s="10">
        <f>77343-1100-180</f>
        <v>76063</v>
      </c>
      <c r="F33" s="17"/>
    </row>
    <row r="34" spans="1:4" ht="35.25" customHeight="1">
      <c r="A34" s="37">
        <v>20</v>
      </c>
      <c r="B34" s="7" t="s">
        <v>45</v>
      </c>
      <c r="C34" s="2" t="s">
        <v>46</v>
      </c>
      <c r="D34" s="27">
        <v>1100</v>
      </c>
    </row>
    <row r="35" spans="1:4" ht="94.5">
      <c r="A35" s="38">
        <v>21</v>
      </c>
      <c r="B35" s="7" t="s">
        <v>95</v>
      </c>
      <c r="C35" s="2" t="s">
        <v>96</v>
      </c>
      <c r="D35" s="27">
        <v>180</v>
      </c>
    </row>
    <row r="36" spans="1:4" ht="30" customHeight="1">
      <c r="A36" s="38">
        <v>22</v>
      </c>
      <c r="B36" s="13" t="s">
        <v>38</v>
      </c>
      <c r="C36" s="14"/>
      <c r="D36" s="10">
        <f>D37+D48+D50+D54+D57</f>
        <v>895908.619</v>
      </c>
    </row>
    <row r="37" spans="1:4" ht="56.25" customHeight="1">
      <c r="A37" s="38">
        <v>23</v>
      </c>
      <c r="B37" s="7" t="s">
        <v>9</v>
      </c>
      <c r="C37" s="2" t="s">
        <v>27</v>
      </c>
      <c r="D37" s="10">
        <f>D38+D39+D44+D46</f>
        <v>706937</v>
      </c>
    </row>
    <row r="38" spans="1:4" ht="47.25" customHeight="1">
      <c r="A38" s="38">
        <v>24</v>
      </c>
      <c r="B38" s="7" t="s">
        <v>10</v>
      </c>
      <c r="C38" s="2" t="s">
        <v>28</v>
      </c>
      <c r="D38" s="10">
        <v>165</v>
      </c>
    </row>
    <row r="39" spans="1:4" ht="98.25" customHeight="1">
      <c r="A39" s="37">
        <v>25</v>
      </c>
      <c r="B39" s="8" t="s">
        <v>49</v>
      </c>
      <c r="C39" s="2" t="s">
        <v>29</v>
      </c>
      <c r="D39" s="10">
        <f>627025</f>
        <v>627025</v>
      </c>
    </row>
    <row r="40" spans="1:4" ht="84" customHeight="1">
      <c r="A40" s="37">
        <v>26</v>
      </c>
      <c r="B40" s="8" t="s">
        <v>11</v>
      </c>
      <c r="C40" s="2" t="s">
        <v>56</v>
      </c>
      <c r="D40" s="27">
        <f>593000-380</f>
        <v>592620</v>
      </c>
    </row>
    <row r="41" spans="1:4" ht="84" customHeight="1">
      <c r="A41" s="38">
        <v>27</v>
      </c>
      <c r="B41" s="8" t="s">
        <v>79</v>
      </c>
      <c r="C41" s="2" t="s">
        <v>80</v>
      </c>
      <c r="D41" s="27">
        <v>380</v>
      </c>
    </row>
    <row r="42" spans="1:4" ht="84" customHeight="1">
      <c r="A42" s="38">
        <v>28</v>
      </c>
      <c r="B42" s="22" t="s">
        <v>90</v>
      </c>
      <c r="C42" s="23" t="s">
        <v>97</v>
      </c>
      <c r="D42" s="27">
        <v>625</v>
      </c>
    </row>
    <row r="43" spans="1:4" ht="34.5" customHeight="1">
      <c r="A43" s="38">
        <v>29</v>
      </c>
      <c r="B43" s="8" t="s">
        <v>64</v>
      </c>
      <c r="C43" s="2" t="s">
        <v>65</v>
      </c>
      <c r="D43" s="27">
        <f>34025-D42</f>
        <v>33400</v>
      </c>
    </row>
    <row r="44" spans="1:4" ht="31.5">
      <c r="A44" s="38">
        <v>30</v>
      </c>
      <c r="B44" s="7" t="s">
        <v>12</v>
      </c>
      <c r="C44" s="2" t="s">
        <v>30</v>
      </c>
      <c r="D44" s="10">
        <f>D45</f>
        <v>2655</v>
      </c>
    </row>
    <row r="45" spans="1:4" ht="48.75" customHeight="1">
      <c r="A45" s="37">
        <v>31</v>
      </c>
      <c r="B45" s="8" t="s">
        <v>13</v>
      </c>
      <c r="C45" s="2" t="s">
        <v>31</v>
      </c>
      <c r="D45" s="10">
        <v>2655</v>
      </c>
    </row>
    <row r="46" spans="1:4" ht="78.75" customHeight="1">
      <c r="A46" s="37">
        <v>32</v>
      </c>
      <c r="B46" s="7" t="s">
        <v>74</v>
      </c>
      <c r="C46" s="2" t="s">
        <v>75</v>
      </c>
      <c r="D46" s="10">
        <f>D47</f>
        <v>77092</v>
      </c>
    </row>
    <row r="47" spans="1:4" ht="82.5" customHeight="1">
      <c r="A47" s="38">
        <v>33</v>
      </c>
      <c r="B47" s="8" t="s">
        <v>76</v>
      </c>
      <c r="C47" s="2" t="s">
        <v>77</v>
      </c>
      <c r="D47" s="10">
        <v>77092</v>
      </c>
    </row>
    <row r="48" spans="1:4" ht="33.75" customHeight="1">
      <c r="A48" s="38">
        <v>34</v>
      </c>
      <c r="B48" s="7" t="s">
        <v>14</v>
      </c>
      <c r="C48" s="2" t="s">
        <v>32</v>
      </c>
      <c r="D48" s="10">
        <f>D49</f>
        <v>14247</v>
      </c>
    </row>
    <row r="49" spans="1:4" ht="33.75" customHeight="1">
      <c r="A49" s="38">
        <v>35</v>
      </c>
      <c r="B49" s="7" t="s">
        <v>15</v>
      </c>
      <c r="C49" s="2" t="s">
        <v>33</v>
      </c>
      <c r="D49" s="10">
        <v>14247</v>
      </c>
    </row>
    <row r="50" spans="1:4" ht="33.75" customHeight="1">
      <c r="A50" s="38">
        <v>36</v>
      </c>
      <c r="B50" s="7" t="s">
        <v>81</v>
      </c>
      <c r="C50" s="2" t="s">
        <v>59</v>
      </c>
      <c r="D50" s="27">
        <f>SUM(D51:D53)</f>
        <v>6661.619</v>
      </c>
    </row>
    <row r="51" spans="1:4" ht="33.75" customHeight="1">
      <c r="A51" s="37">
        <v>37</v>
      </c>
      <c r="B51" s="8" t="s">
        <v>82</v>
      </c>
      <c r="C51" s="2" t="s">
        <v>69</v>
      </c>
      <c r="D51" s="27">
        <v>5680</v>
      </c>
    </row>
    <row r="52" spans="1:4" ht="47.25" customHeight="1">
      <c r="A52" s="37">
        <v>38</v>
      </c>
      <c r="B52" s="8" t="s">
        <v>86</v>
      </c>
      <c r="C52" s="2" t="s">
        <v>87</v>
      </c>
      <c r="D52" s="27">
        <f>840+44.419+97.2</f>
        <v>981.619</v>
      </c>
    </row>
    <row r="53" spans="1:4" ht="33.75" customHeight="1">
      <c r="A53" s="38">
        <v>39</v>
      </c>
      <c r="B53" s="9" t="s">
        <v>60</v>
      </c>
      <c r="C53" s="2" t="s">
        <v>61</v>
      </c>
      <c r="D53" s="27">
        <v>0</v>
      </c>
    </row>
    <row r="54" spans="1:4" ht="35.25" customHeight="1">
      <c r="A54" s="38">
        <v>40</v>
      </c>
      <c r="B54" s="7" t="s">
        <v>16</v>
      </c>
      <c r="C54" s="2" t="s">
        <v>34</v>
      </c>
      <c r="D54" s="10">
        <f>SUM(D55:D56)</f>
        <v>113063</v>
      </c>
    </row>
    <row r="55" spans="1:4" ht="97.5" customHeight="1">
      <c r="A55" s="38">
        <v>41</v>
      </c>
      <c r="B55" s="8" t="s">
        <v>50</v>
      </c>
      <c r="C55" s="34" t="s">
        <v>55</v>
      </c>
      <c r="D55" s="10">
        <v>13063</v>
      </c>
    </row>
    <row r="56" spans="1:4" ht="51" customHeight="1">
      <c r="A56" s="38">
        <v>42</v>
      </c>
      <c r="B56" s="8" t="s">
        <v>17</v>
      </c>
      <c r="C56" s="2" t="s">
        <v>35</v>
      </c>
      <c r="D56" s="10">
        <v>100000</v>
      </c>
    </row>
    <row r="57" spans="1:4" ht="27.75" customHeight="1">
      <c r="A57" s="37">
        <v>43</v>
      </c>
      <c r="B57" s="7" t="s">
        <v>18</v>
      </c>
      <c r="C57" s="2" t="s">
        <v>52</v>
      </c>
      <c r="D57" s="10">
        <v>55000</v>
      </c>
    </row>
    <row r="58" spans="1:4" ht="27.75" customHeight="1">
      <c r="A58" s="37">
        <v>44</v>
      </c>
      <c r="B58" s="7" t="s">
        <v>19</v>
      </c>
      <c r="C58" s="2" t="s">
        <v>36</v>
      </c>
      <c r="D58" s="10">
        <f>SUM(D59:D62)</f>
        <v>3998618.18501</v>
      </c>
    </row>
    <row r="59" spans="1:4" ht="35.25" customHeight="1">
      <c r="A59" s="38">
        <v>45</v>
      </c>
      <c r="B59" s="18" t="s">
        <v>88</v>
      </c>
      <c r="C59" s="19" t="s">
        <v>103</v>
      </c>
      <c r="D59" s="10">
        <v>43857.8</v>
      </c>
    </row>
    <row r="60" spans="1:4" ht="35.25" customHeight="1">
      <c r="A60" s="38">
        <v>46</v>
      </c>
      <c r="B60" s="18" t="s">
        <v>83</v>
      </c>
      <c r="C60" s="19" t="s">
        <v>100</v>
      </c>
      <c r="D60" s="10">
        <f>455910.7+17235.9+92837.74</f>
        <v>565984.3400000001</v>
      </c>
    </row>
    <row r="61" spans="1:4" ht="32.25" customHeight="1">
      <c r="A61" s="38">
        <v>47</v>
      </c>
      <c r="B61" s="18" t="s">
        <v>89</v>
      </c>
      <c r="C61" s="19" t="s">
        <v>101</v>
      </c>
      <c r="D61" s="10">
        <f>3296462.09+15462.2+67105.8+48.2-12.7</f>
        <v>3379065.59</v>
      </c>
    </row>
    <row r="62" spans="1:4" ht="24" customHeight="1">
      <c r="A62" s="38">
        <v>48</v>
      </c>
      <c r="B62" s="7" t="s">
        <v>51</v>
      </c>
      <c r="C62" s="2" t="s">
        <v>102</v>
      </c>
      <c r="D62" s="10">
        <f>168.45501+9542</f>
        <v>9710.45501</v>
      </c>
    </row>
    <row r="63" spans="1:8" ht="24" customHeight="1">
      <c r="A63" s="37">
        <v>49</v>
      </c>
      <c r="B63" s="15" t="s">
        <v>20</v>
      </c>
      <c r="C63" s="1"/>
      <c r="D63" s="21">
        <f>D15+D58</f>
        <v>8876155.60401</v>
      </c>
      <c r="H63" s="17"/>
    </row>
    <row r="64" spans="2:4" ht="27.75" customHeight="1">
      <c r="B64" s="5"/>
      <c r="D64" s="32"/>
    </row>
  </sheetData>
  <sheetProtection/>
  <mergeCells count="6">
    <mergeCell ref="B12:D12"/>
    <mergeCell ref="C2:D2"/>
    <mergeCell ref="C3:D3"/>
    <mergeCell ref="B10:D10"/>
    <mergeCell ref="B11:D11"/>
    <mergeCell ref="C6:D6"/>
  </mergeCells>
  <printOptions/>
  <pageMargins left="0" right="0" top="0" bottom="0" header="0" footer="0"/>
  <pageSetup fitToHeight="0" fitToWidth="1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Набережные Челны</dc:creator>
  <cp:keywords/>
  <dc:description/>
  <cp:lastModifiedBy>Файруза Муллагалиевна Ахметзянова</cp:lastModifiedBy>
  <cp:lastPrinted>2019-04-03T08:12:41Z</cp:lastPrinted>
  <dcterms:created xsi:type="dcterms:W3CDTF">2009-01-13T06:15:58Z</dcterms:created>
  <dcterms:modified xsi:type="dcterms:W3CDTF">2019-07-25T05:36:30Z</dcterms:modified>
  <cp:category/>
  <cp:version/>
  <cp:contentType/>
  <cp:contentStatus/>
</cp:coreProperties>
</file>